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<sst xmlns="http://schemas.openxmlformats.org/spreadsheetml/2006/main" count="238" uniqueCount="24">
  <si>
    <t>2022年秋季如东县教育体育系统公开招聘教师进入面试人员名单</t>
  </si>
  <si>
    <t>准考证号</t>
  </si>
  <si>
    <t>岗位代码</t>
  </si>
  <si>
    <t>招聘学科</t>
  </si>
  <si>
    <t>初中语文</t>
  </si>
  <si>
    <t>小学语文</t>
  </si>
  <si>
    <t>高中数学</t>
  </si>
  <si>
    <t>小学数学</t>
  </si>
  <si>
    <t>高中英语</t>
  </si>
  <si>
    <t>初中英语</t>
  </si>
  <si>
    <t>小学英语</t>
  </si>
  <si>
    <t>高中物理</t>
  </si>
  <si>
    <t>初中物理</t>
  </si>
  <si>
    <t>高中化学</t>
  </si>
  <si>
    <t>初中历史</t>
  </si>
  <si>
    <t>高中心理健康</t>
  </si>
  <si>
    <t>小学科学</t>
  </si>
  <si>
    <t>高中音乐</t>
  </si>
  <si>
    <t>小学音乐</t>
  </si>
  <si>
    <t>高中体育</t>
  </si>
  <si>
    <t>小学体育</t>
  </si>
  <si>
    <t>小学美术</t>
  </si>
  <si>
    <t>小学信息技术</t>
  </si>
  <si>
    <t>学前教育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</si>
</sst>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等线"/>
      <family val="0"/>
    </font>
    <font>
      <sz val="11"/>
      <color indexed="6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i/>
      <sz val="11"/>
      <color indexed="23"/>
      <name val="等线"/>
      <family val="0"/>
    </font>
    <font>
      <u val="single"/>
      <sz val="11"/>
      <color indexed="12"/>
      <name val="等线"/>
      <family val="0"/>
    </font>
    <font>
      <b/>
      <sz val="18"/>
      <color indexed="54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0" fillId="33" borderId="9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36"/>
  <sheetViews>
    <sheetView tabSelected="1" zoomScaleSheetLayoutView="100" workbookViewId="0" topLeftCell="A1">
      <selection activeCell="H13" sqref="H13"/>
    </sheetView>
  </sheetViews>
  <sheetFormatPr defaultColWidth="9.00390625" defaultRowHeight="15"/>
  <cols>
    <col min="1" max="1" width="25.8515625" style="2" customWidth="1"/>
    <col min="2" max="2" width="17.00390625" style="2" customWidth="1"/>
    <col min="3" max="3" width="28.140625" style="2" customWidth="1"/>
  </cols>
  <sheetData>
    <row r="1" spans="1:3" ht="28.5" customHeight="1">
      <c r="A1" s="3" t="s">
        <v>0</v>
      </c>
      <c r="B1" s="3"/>
      <c r="C1" s="3"/>
    </row>
    <row r="2" spans="1:3" s="1" customFormat="1" ht="16.5" customHeight="1">
      <c r="A2" s="4" t="s">
        <v>1</v>
      </c>
      <c r="B2" s="4" t="s">
        <v>2</v>
      </c>
      <c r="C2" s="4" t="s">
        <v>3</v>
      </c>
    </row>
    <row r="3" spans="1:3" ht="16.5" customHeight="1">
      <c r="A3" s="5" t="str">
        <f>"229012921"</f>
        <v>229012921</v>
      </c>
      <c r="B3" s="5" t="str">
        <f aca="true" t="shared" si="0" ref="B3:B6">"01"</f>
        <v>01</v>
      </c>
      <c r="C3" s="5" t="s">
        <v>4</v>
      </c>
    </row>
    <row r="4" spans="1:3" ht="16.5" customHeight="1">
      <c r="A4" s="5" t="str">
        <f>"229012923"</f>
        <v>229012923</v>
      </c>
      <c r="B4" s="5" t="str">
        <f t="shared" si="0"/>
        <v>01</v>
      </c>
      <c r="C4" s="5" t="s">
        <v>4</v>
      </c>
    </row>
    <row r="5" spans="1:3" ht="16.5" customHeight="1">
      <c r="A5" s="5" t="str">
        <f>"229012922"</f>
        <v>229012922</v>
      </c>
      <c r="B5" s="5" t="str">
        <f t="shared" si="0"/>
        <v>01</v>
      </c>
      <c r="C5" s="5" t="s">
        <v>4</v>
      </c>
    </row>
    <row r="6" spans="1:3" ht="16.5" customHeight="1">
      <c r="A6" s="5" t="str">
        <f>"229012927"</f>
        <v>229012927</v>
      </c>
      <c r="B6" s="5" t="str">
        <f t="shared" si="0"/>
        <v>01</v>
      </c>
      <c r="C6" s="5" t="s">
        <v>4</v>
      </c>
    </row>
    <row r="7" spans="1:3" ht="16.5" customHeight="1">
      <c r="A7" s="5" t="str">
        <f>"229025007"</f>
        <v>229025007</v>
      </c>
      <c r="B7" s="5" t="str">
        <f aca="true" t="shared" si="1" ref="B7:B38">"02"</f>
        <v>02</v>
      </c>
      <c r="C7" s="5" t="s">
        <v>5</v>
      </c>
    </row>
    <row r="8" spans="1:3" ht="16.5" customHeight="1">
      <c r="A8" s="5" t="str">
        <f>"229024902"</f>
        <v>229024902</v>
      </c>
      <c r="B8" s="5" t="str">
        <f t="shared" si="1"/>
        <v>02</v>
      </c>
      <c r="C8" s="5" t="s">
        <v>5</v>
      </c>
    </row>
    <row r="9" spans="1:3" ht="16.5" customHeight="1">
      <c r="A9" s="5" t="str">
        <f>"229025018"</f>
        <v>229025018</v>
      </c>
      <c r="B9" s="5" t="str">
        <f t="shared" si="1"/>
        <v>02</v>
      </c>
      <c r="C9" s="5" t="s">
        <v>5</v>
      </c>
    </row>
    <row r="10" spans="1:3" ht="16.5" customHeight="1">
      <c r="A10" s="5" t="str">
        <f>"229024804"</f>
        <v>229024804</v>
      </c>
      <c r="B10" s="5" t="str">
        <f t="shared" si="1"/>
        <v>02</v>
      </c>
      <c r="C10" s="5" t="s">
        <v>5</v>
      </c>
    </row>
    <row r="11" spans="1:3" ht="16.5" customHeight="1">
      <c r="A11" s="5" t="str">
        <f>"229024927"</f>
        <v>229024927</v>
      </c>
      <c r="B11" s="5" t="str">
        <f t="shared" si="1"/>
        <v>02</v>
      </c>
      <c r="C11" s="5" t="s">
        <v>5</v>
      </c>
    </row>
    <row r="12" spans="1:3" ht="16.5" customHeight="1">
      <c r="A12" s="5" t="str">
        <f>"229025006"</f>
        <v>229025006</v>
      </c>
      <c r="B12" s="5" t="str">
        <f t="shared" si="1"/>
        <v>02</v>
      </c>
      <c r="C12" s="5" t="s">
        <v>5</v>
      </c>
    </row>
    <row r="13" spans="1:3" ht="16.5" customHeight="1">
      <c r="A13" s="5" t="str">
        <f>"229025115"</f>
        <v>229025115</v>
      </c>
      <c r="B13" s="5" t="str">
        <f t="shared" si="1"/>
        <v>02</v>
      </c>
      <c r="C13" s="5" t="s">
        <v>5</v>
      </c>
    </row>
    <row r="14" spans="1:3" ht="16.5" customHeight="1">
      <c r="A14" s="5" t="str">
        <f>"229024803"</f>
        <v>229024803</v>
      </c>
      <c r="B14" s="5" t="str">
        <f t="shared" si="1"/>
        <v>02</v>
      </c>
      <c r="C14" s="5" t="s">
        <v>5</v>
      </c>
    </row>
    <row r="15" spans="1:3" ht="16.5" customHeight="1">
      <c r="A15" s="5" t="str">
        <f>"229025116"</f>
        <v>229025116</v>
      </c>
      <c r="B15" s="5" t="str">
        <f t="shared" si="1"/>
        <v>02</v>
      </c>
      <c r="C15" s="5" t="s">
        <v>5</v>
      </c>
    </row>
    <row r="16" spans="1:3" ht="16.5" customHeight="1">
      <c r="A16" s="5" t="str">
        <f>"229025214"</f>
        <v>229025214</v>
      </c>
      <c r="B16" s="5" t="str">
        <f t="shared" si="1"/>
        <v>02</v>
      </c>
      <c r="C16" s="5" t="s">
        <v>5</v>
      </c>
    </row>
    <row r="17" spans="1:3" ht="16.5" customHeight="1">
      <c r="A17" s="5" t="str">
        <f>"229025022"</f>
        <v>229025022</v>
      </c>
      <c r="B17" s="5" t="str">
        <f t="shared" si="1"/>
        <v>02</v>
      </c>
      <c r="C17" s="5" t="s">
        <v>5</v>
      </c>
    </row>
    <row r="18" spans="1:3" ht="16.5" customHeight="1">
      <c r="A18" s="5" t="str">
        <f>"229024903"</f>
        <v>229024903</v>
      </c>
      <c r="B18" s="5" t="str">
        <f t="shared" si="1"/>
        <v>02</v>
      </c>
      <c r="C18" s="5" t="s">
        <v>5</v>
      </c>
    </row>
    <row r="19" spans="1:3" ht="16.5" customHeight="1">
      <c r="A19" s="5" t="str">
        <f>"229025109"</f>
        <v>229025109</v>
      </c>
      <c r="B19" s="5" t="str">
        <f t="shared" si="1"/>
        <v>02</v>
      </c>
      <c r="C19" s="5" t="s">
        <v>5</v>
      </c>
    </row>
    <row r="20" spans="1:3" ht="16.5" customHeight="1">
      <c r="A20" s="5" t="str">
        <f>"229025118"</f>
        <v>229025118</v>
      </c>
      <c r="B20" s="5" t="str">
        <f t="shared" si="1"/>
        <v>02</v>
      </c>
      <c r="C20" s="5" t="s">
        <v>5</v>
      </c>
    </row>
    <row r="21" spans="1:3" ht="16.5" customHeight="1">
      <c r="A21" s="5" t="str">
        <f>"229025204"</f>
        <v>229025204</v>
      </c>
      <c r="B21" s="5" t="str">
        <f t="shared" si="1"/>
        <v>02</v>
      </c>
      <c r="C21" s="5" t="s">
        <v>5</v>
      </c>
    </row>
    <row r="22" spans="1:3" ht="16.5" customHeight="1">
      <c r="A22" s="5" t="str">
        <f>"229024805"</f>
        <v>229024805</v>
      </c>
      <c r="B22" s="5" t="str">
        <f t="shared" si="1"/>
        <v>02</v>
      </c>
      <c r="C22" s="5" t="s">
        <v>5</v>
      </c>
    </row>
    <row r="23" spans="1:3" ht="16.5" customHeight="1">
      <c r="A23" s="5" t="str">
        <f>"229024808"</f>
        <v>229024808</v>
      </c>
      <c r="B23" s="5" t="str">
        <f t="shared" si="1"/>
        <v>02</v>
      </c>
      <c r="C23" s="5" t="s">
        <v>5</v>
      </c>
    </row>
    <row r="24" spans="1:3" ht="16.5" customHeight="1">
      <c r="A24" s="5" t="str">
        <f>"229024811"</f>
        <v>229024811</v>
      </c>
      <c r="B24" s="5" t="str">
        <f t="shared" si="1"/>
        <v>02</v>
      </c>
      <c r="C24" s="5" t="s">
        <v>5</v>
      </c>
    </row>
    <row r="25" spans="1:3" ht="16.5" customHeight="1">
      <c r="A25" s="5" t="str">
        <f>"229024812"</f>
        <v>229024812</v>
      </c>
      <c r="B25" s="5" t="str">
        <f t="shared" si="1"/>
        <v>02</v>
      </c>
      <c r="C25" s="5" t="s">
        <v>5</v>
      </c>
    </row>
    <row r="26" spans="1:3" ht="16.5" customHeight="1">
      <c r="A26" s="5" t="str">
        <f>"229024814"</f>
        <v>229024814</v>
      </c>
      <c r="B26" s="5" t="str">
        <f t="shared" si="1"/>
        <v>02</v>
      </c>
      <c r="C26" s="5" t="s">
        <v>5</v>
      </c>
    </row>
    <row r="27" spans="1:3" ht="16.5" customHeight="1">
      <c r="A27" s="5" t="str">
        <f>"229024924"</f>
        <v>229024924</v>
      </c>
      <c r="B27" s="5" t="str">
        <f t="shared" si="1"/>
        <v>02</v>
      </c>
      <c r="C27" s="5" t="s">
        <v>5</v>
      </c>
    </row>
    <row r="28" spans="1:3" ht="16.5" customHeight="1">
      <c r="A28" s="5" t="str">
        <f>"229025017"</f>
        <v>229025017</v>
      </c>
      <c r="B28" s="5" t="str">
        <f t="shared" si="1"/>
        <v>02</v>
      </c>
      <c r="C28" s="5" t="s">
        <v>5</v>
      </c>
    </row>
    <row r="29" spans="1:3" ht="16.5" customHeight="1">
      <c r="A29" s="5" t="str">
        <f>"229025212"</f>
        <v>229025212</v>
      </c>
      <c r="B29" s="5" t="str">
        <f t="shared" si="1"/>
        <v>02</v>
      </c>
      <c r="C29" s="5" t="s">
        <v>5</v>
      </c>
    </row>
    <row r="30" spans="1:3" ht="16.5" customHeight="1">
      <c r="A30" s="5" t="str">
        <f>"229025309"</f>
        <v>229025309</v>
      </c>
      <c r="B30" s="5" t="str">
        <f t="shared" si="1"/>
        <v>02</v>
      </c>
      <c r="C30" s="5" t="s">
        <v>5</v>
      </c>
    </row>
    <row r="31" spans="1:3" ht="16.5" customHeight="1">
      <c r="A31" s="5" t="str">
        <f>"229025317"</f>
        <v>229025317</v>
      </c>
      <c r="B31" s="5" t="str">
        <f t="shared" si="1"/>
        <v>02</v>
      </c>
      <c r="C31" s="5" t="s">
        <v>5</v>
      </c>
    </row>
    <row r="32" spans="1:3" ht="16.5" customHeight="1">
      <c r="A32" s="5" t="str">
        <f>"229025409"</f>
        <v>229025409</v>
      </c>
      <c r="B32" s="5" t="str">
        <f t="shared" si="1"/>
        <v>02</v>
      </c>
      <c r="C32" s="5" t="s">
        <v>5</v>
      </c>
    </row>
    <row r="33" spans="1:3" ht="16.5" customHeight="1">
      <c r="A33" s="5" t="str">
        <f>"229024819"</f>
        <v>229024819</v>
      </c>
      <c r="B33" s="5" t="str">
        <f t="shared" si="1"/>
        <v>02</v>
      </c>
      <c r="C33" s="5" t="s">
        <v>5</v>
      </c>
    </row>
    <row r="34" spans="1:3" ht="16.5" customHeight="1">
      <c r="A34" s="5" t="str">
        <f>"229024920"</f>
        <v>229024920</v>
      </c>
      <c r="B34" s="5" t="str">
        <f t="shared" si="1"/>
        <v>02</v>
      </c>
      <c r="C34" s="5" t="s">
        <v>5</v>
      </c>
    </row>
    <row r="35" spans="1:3" ht="16.5" customHeight="1">
      <c r="A35" s="5" t="str">
        <f>"229025014"</f>
        <v>229025014</v>
      </c>
      <c r="B35" s="5" t="str">
        <f t="shared" si="1"/>
        <v>02</v>
      </c>
      <c r="C35" s="5" t="s">
        <v>5</v>
      </c>
    </row>
    <row r="36" spans="1:3" ht="16.5" customHeight="1">
      <c r="A36" s="5" t="str">
        <f>"229025124"</f>
        <v>229025124</v>
      </c>
      <c r="B36" s="5" t="str">
        <f t="shared" si="1"/>
        <v>02</v>
      </c>
      <c r="C36" s="5" t="s">
        <v>5</v>
      </c>
    </row>
    <row r="37" spans="1:3" ht="16.5" customHeight="1">
      <c r="A37" s="5" t="str">
        <f>"229025230"</f>
        <v>229025230</v>
      </c>
      <c r="B37" s="5" t="str">
        <f t="shared" si="1"/>
        <v>02</v>
      </c>
      <c r="C37" s="5" t="s">
        <v>5</v>
      </c>
    </row>
    <row r="38" spans="1:3" ht="16.5" customHeight="1">
      <c r="A38" s="5" t="str">
        <f>"229025326"</f>
        <v>229025326</v>
      </c>
      <c r="B38" s="5" t="str">
        <f t="shared" si="1"/>
        <v>02</v>
      </c>
      <c r="C38" s="5" t="s">
        <v>5</v>
      </c>
    </row>
    <row r="39" spans="1:3" ht="16.5" customHeight="1">
      <c r="A39" s="5" t="str">
        <f>"229033118"</f>
        <v>229033118</v>
      </c>
      <c r="B39" s="5" t="str">
        <f aca="true" t="shared" si="2" ref="B39:B41">"03"</f>
        <v>03</v>
      </c>
      <c r="C39" s="5" t="s">
        <v>6</v>
      </c>
    </row>
    <row r="40" spans="1:3" ht="16.5" customHeight="1">
      <c r="A40" s="5" t="str">
        <f>"229033117"</f>
        <v>229033117</v>
      </c>
      <c r="B40" s="5" t="str">
        <f t="shared" si="2"/>
        <v>03</v>
      </c>
      <c r="C40" s="5" t="s">
        <v>6</v>
      </c>
    </row>
    <row r="41" spans="1:3" ht="16.5" customHeight="1">
      <c r="A41" s="5" t="str">
        <f>"229033121"</f>
        <v>229033121</v>
      </c>
      <c r="B41" s="5" t="str">
        <f t="shared" si="2"/>
        <v>03</v>
      </c>
      <c r="C41" s="5" t="s">
        <v>6</v>
      </c>
    </row>
    <row r="42" spans="1:3" ht="16.5" customHeight="1">
      <c r="A42" s="5" t="str">
        <f>"229045827"</f>
        <v>229045827</v>
      </c>
      <c r="B42" s="5" t="str">
        <f aca="true" t="shared" si="3" ref="B42:B63">"04"</f>
        <v>04</v>
      </c>
      <c r="C42" s="5" t="s">
        <v>7</v>
      </c>
    </row>
    <row r="43" spans="1:3" ht="16.5" customHeight="1">
      <c r="A43" s="5" t="str">
        <f>"229045801"</f>
        <v>229045801</v>
      </c>
      <c r="B43" s="5" t="str">
        <f t="shared" si="3"/>
        <v>04</v>
      </c>
      <c r="C43" s="5" t="s">
        <v>7</v>
      </c>
    </row>
    <row r="44" spans="1:3" ht="16.5" customHeight="1">
      <c r="A44" s="5" t="str">
        <f>"229045818"</f>
        <v>229045818</v>
      </c>
      <c r="B44" s="5" t="str">
        <f t="shared" si="3"/>
        <v>04</v>
      </c>
      <c r="C44" s="5" t="s">
        <v>7</v>
      </c>
    </row>
    <row r="45" spans="1:3" ht="16.5" customHeight="1">
      <c r="A45" s="5" t="str">
        <f>"229045705"</f>
        <v>229045705</v>
      </c>
      <c r="B45" s="5" t="str">
        <f t="shared" si="3"/>
        <v>04</v>
      </c>
      <c r="C45" s="5" t="s">
        <v>7</v>
      </c>
    </row>
    <row r="46" spans="1:3" ht="16.5" customHeight="1">
      <c r="A46" s="5" t="str">
        <f>"229046002"</f>
        <v>229046002</v>
      </c>
      <c r="B46" s="5" t="str">
        <f t="shared" si="3"/>
        <v>04</v>
      </c>
      <c r="C46" s="5" t="s">
        <v>7</v>
      </c>
    </row>
    <row r="47" spans="1:3" ht="16.5" customHeight="1">
      <c r="A47" s="5" t="str">
        <f>"229045817"</f>
        <v>229045817</v>
      </c>
      <c r="B47" s="5" t="str">
        <f t="shared" si="3"/>
        <v>04</v>
      </c>
      <c r="C47" s="5" t="s">
        <v>7</v>
      </c>
    </row>
    <row r="48" spans="1:3" ht="16.5" customHeight="1">
      <c r="A48" s="5" t="str">
        <f>"229045723"</f>
        <v>229045723</v>
      </c>
      <c r="B48" s="5" t="str">
        <f t="shared" si="3"/>
        <v>04</v>
      </c>
      <c r="C48" s="5" t="s">
        <v>7</v>
      </c>
    </row>
    <row r="49" spans="1:3" ht="16.5" customHeight="1">
      <c r="A49" s="5" t="str">
        <f>"229045825"</f>
        <v>229045825</v>
      </c>
      <c r="B49" s="5" t="str">
        <f t="shared" si="3"/>
        <v>04</v>
      </c>
      <c r="C49" s="5" t="s">
        <v>7</v>
      </c>
    </row>
    <row r="50" spans="1:3" ht="16.5" customHeight="1">
      <c r="A50" s="5" t="str">
        <f>"229046012"</f>
        <v>229046012</v>
      </c>
      <c r="B50" s="5" t="str">
        <f t="shared" si="3"/>
        <v>04</v>
      </c>
      <c r="C50" s="5" t="s">
        <v>7</v>
      </c>
    </row>
    <row r="51" spans="1:3" ht="16.5" customHeight="1">
      <c r="A51" s="5" t="str">
        <f>"229045727"</f>
        <v>229045727</v>
      </c>
      <c r="B51" s="5" t="str">
        <f t="shared" si="3"/>
        <v>04</v>
      </c>
      <c r="C51" s="5" t="s">
        <v>7</v>
      </c>
    </row>
    <row r="52" spans="1:3" ht="16.5" customHeight="1">
      <c r="A52" s="5" t="str">
        <f>"229045820"</f>
        <v>229045820</v>
      </c>
      <c r="B52" s="5" t="str">
        <f t="shared" si="3"/>
        <v>04</v>
      </c>
      <c r="C52" s="5" t="s">
        <v>7</v>
      </c>
    </row>
    <row r="53" spans="1:3" ht="16.5" customHeight="1">
      <c r="A53" s="5" t="str">
        <f>"229045821"</f>
        <v>229045821</v>
      </c>
      <c r="B53" s="5" t="str">
        <f t="shared" si="3"/>
        <v>04</v>
      </c>
      <c r="C53" s="5" t="s">
        <v>7</v>
      </c>
    </row>
    <row r="54" spans="1:3" ht="16.5" customHeight="1">
      <c r="A54" s="5" t="str">
        <f>"229045718"</f>
        <v>229045718</v>
      </c>
      <c r="B54" s="5" t="str">
        <f t="shared" si="3"/>
        <v>04</v>
      </c>
      <c r="C54" s="5" t="s">
        <v>7</v>
      </c>
    </row>
    <row r="55" spans="1:3" ht="16.5" customHeight="1">
      <c r="A55" s="5" t="str">
        <f>"229045822"</f>
        <v>229045822</v>
      </c>
      <c r="B55" s="5" t="str">
        <f t="shared" si="3"/>
        <v>04</v>
      </c>
      <c r="C55" s="5" t="s">
        <v>7</v>
      </c>
    </row>
    <row r="56" spans="1:3" ht="16.5" customHeight="1">
      <c r="A56" s="5" t="str">
        <f>"229045901"</f>
        <v>229045901</v>
      </c>
      <c r="B56" s="5" t="str">
        <f t="shared" si="3"/>
        <v>04</v>
      </c>
      <c r="C56" s="5" t="s">
        <v>7</v>
      </c>
    </row>
    <row r="57" spans="1:3" ht="16.5" customHeight="1">
      <c r="A57" s="5" t="str">
        <f>"229045905"</f>
        <v>229045905</v>
      </c>
      <c r="B57" s="5" t="str">
        <f t="shared" si="3"/>
        <v>04</v>
      </c>
      <c r="C57" s="5" t="s">
        <v>7</v>
      </c>
    </row>
    <row r="58" spans="1:3" ht="16.5" customHeight="1">
      <c r="A58" s="5" t="str">
        <f>"229045912"</f>
        <v>229045912</v>
      </c>
      <c r="B58" s="5" t="str">
        <f t="shared" si="3"/>
        <v>04</v>
      </c>
      <c r="C58" s="5" t="s">
        <v>7</v>
      </c>
    </row>
    <row r="59" spans="1:3" ht="16.5" customHeight="1">
      <c r="A59" s="5" t="str">
        <f>"229045712"</f>
        <v>229045712</v>
      </c>
      <c r="B59" s="5" t="str">
        <f t="shared" si="3"/>
        <v>04</v>
      </c>
      <c r="C59" s="5" t="s">
        <v>7</v>
      </c>
    </row>
    <row r="60" spans="1:3" ht="16.5" customHeight="1">
      <c r="A60" s="5" t="str">
        <f>"229045729"</f>
        <v>229045729</v>
      </c>
      <c r="B60" s="5" t="str">
        <f t="shared" si="3"/>
        <v>04</v>
      </c>
      <c r="C60" s="5" t="s">
        <v>7</v>
      </c>
    </row>
    <row r="61" spans="1:3" ht="16.5" customHeight="1">
      <c r="A61" s="5" t="str">
        <f>"229045908"</f>
        <v>229045908</v>
      </c>
      <c r="B61" s="5" t="str">
        <f t="shared" si="3"/>
        <v>04</v>
      </c>
      <c r="C61" s="5" t="s">
        <v>7</v>
      </c>
    </row>
    <row r="62" spans="1:3" ht="16.5" customHeight="1">
      <c r="A62" s="4" t="str">
        <f>"229045710"</f>
        <v>229045710</v>
      </c>
      <c r="B62" s="4" t="str">
        <f t="shared" si="3"/>
        <v>04</v>
      </c>
      <c r="C62" s="4" t="s">
        <v>7</v>
      </c>
    </row>
    <row r="63" spans="1:3" ht="16.5" customHeight="1">
      <c r="A63" s="4" t="str">
        <f>"229045810"</f>
        <v>229045810</v>
      </c>
      <c r="B63" s="4" t="str">
        <f t="shared" si="3"/>
        <v>04</v>
      </c>
      <c r="C63" s="4" t="s">
        <v>7</v>
      </c>
    </row>
    <row r="64" spans="1:3" ht="16.5" customHeight="1">
      <c r="A64" s="4" t="str">
        <f>"229056014"</f>
        <v>229056014</v>
      </c>
      <c r="B64" s="4" t="str">
        <f aca="true" t="shared" si="4" ref="B64:B83">"05"</f>
        <v>05</v>
      </c>
      <c r="C64" s="4" t="s">
        <v>7</v>
      </c>
    </row>
    <row r="65" spans="1:3" ht="16.5" customHeight="1">
      <c r="A65" s="5" t="str">
        <f>"229055702"</f>
        <v>229055702</v>
      </c>
      <c r="B65" s="5" t="str">
        <f t="shared" si="4"/>
        <v>05</v>
      </c>
      <c r="C65" s="5" t="s">
        <v>7</v>
      </c>
    </row>
    <row r="66" spans="1:3" ht="16.5" customHeight="1">
      <c r="A66" s="5" t="str">
        <f>"229056008"</f>
        <v>229056008</v>
      </c>
      <c r="B66" s="5" t="str">
        <f t="shared" si="4"/>
        <v>05</v>
      </c>
      <c r="C66" s="5" t="s">
        <v>7</v>
      </c>
    </row>
    <row r="67" spans="1:3" ht="16.5" customHeight="1">
      <c r="A67" s="5" t="str">
        <f>"229055709"</f>
        <v>229055709</v>
      </c>
      <c r="B67" s="5" t="str">
        <f t="shared" si="4"/>
        <v>05</v>
      </c>
      <c r="C67" s="5" t="s">
        <v>7</v>
      </c>
    </row>
    <row r="68" spans="1:3" ht="16.5" customHeight="1">
      <c r="A68" s="5" t="str">
        <f>"229055722"</f>
        <v>229055722</v>
      </c>
      <c r="B68" s="5" t="str">
        <f t="shared" si="4"/>
        <v>05</v>
      </c>
      <c r="C68" s="5" t="s">
        <v>7</v>
      </c>
    </row>
    <row r="69" spans="1:3" ht="16.5" customHeight="1">
      <c r="A69" s="5" t="str">
        <f>"229055726"</f>
        <v>229055726</v>
      </c>
      <c r="B69" s="5" t="str">
        <f t="shared" si="4"/>
        <v>05</v>
      </c>
      <c r="C69" s="5" t="s">
        <v>7</v>
      </c>
    </row>
    <row r="70" spans="1:3" ht="16.5" customHeight="1">
      <c r="A70" s="5" t="str">
        <f>"229055815"</f>
        <v>229055815</v>
      </c>
      <c r="B70" s="5" t="str">
        <f t="shared" si="4"/>
        <v>05</v>
      </c>
      <c r="C70" s="5" t="s">
        <v>7</v>
      </c>
    </row>
    <row r="71" spans="1:3" ht="16.5" customHeight="1">
      <c r="A71" s="5" t="str">
        <f>"229055719"</f>
        <v>229055719</v>
      </c>
      <c r="B71" s="5" t="str">
        <f t="shared" si="4"/>
        <v>05</v>
      </c>
      <c r="C71" s="5" t="s">
        <v>7</v>
      </c>
    </row>
    <row r="72" spans="1:3" ht="16.5" customHeight="1">
      <c r="A72" s="5" t="str">
        <f>"229055805"</f>
        <v>229055805</v>
      </c>
      <c r="B72" s="5" t="str">
        <f t="shared" si="4"/>
        <v>05</v>
      </c>
      <c r="C72" s="5" t="s">
        <v>7</v>
      </c>
    </row>
    <row r="73" spans="1:3" ht="16.5" customHeight="1">
      <c r="A73" s="5" t="str">
        <f>"229055813"</f>
        <v>229055813</v>
      </c>
      <c r="B73" s="5" t="str">
        <f t="shared" si="4"/>
        <v>05</v>
      </c>
      <c r="C73" s="5" t="s">
        <v>7</v>
      </c>
    </row>
    <row r="74" spans="1:3" ht="16.5" customHeight="1">
      <c r="A74" s="5" t="str">
        <f>"229055904"</f>
        <v>229055904</v>
      </c>
      <c r="B74" s="5" t="str">
        <f t="shared" si="4"/>
        <v>05</v>
      </c>
      <c r="C74" s="5" t="s">
        <v>7</v>
      </c>
    </row>
    <row r="75" spans="1:3" ht="16.5" customHeight="1">
      <c r="A75" s="5" t="str">
        <f>"229055920"</f>
        <v>229055920</v>
      </c>
      <c r="B75" s="5" t="str">
        <f t="shared" si="4"/>
        <v>05</v>
      </c>
      <c r="C75" s="5" t="s">
        <v>7</v>
      </c>
    </row>
    <row r="76" spans="1:3" ht="16.5" customHeight="1">
      <c r="A76" s="5" t="str">
        <f>"229055721"</f>
        <v>229055721</v>
      </c>
      <c r="B76" s="5" t="str">
        <f t="shared" si="4"/>
        <v>05</v>
      </c>
      <c r="C76" s="5" t="s">
        <v>7</v>
      </c>
    </row>
    <row r="77" spans="1:3" ht="16.5" customHeight="1">
      <c r="A77" s="5" t="str">
        <f>"229055917"</f>
        <v>229055917</v>
      </c>
      <c r="B77" s="5" t="str">
        <f t="shared" si="4"/>
        <v>05</v>
      </c>
      <c r="C77" s="5" t="s">
        <v>7</v>
      </c>
    </row>
    <row r="78" spans="1:3" ht="16.5" customHeight="1">
      <c r="A78" s="5" t="str">
        <f>"229055926"</f>
        <v>229055926</v>
      </c>
      <c r="B78" s="5" t="str">
        <f t="shared" si="4"/>
        <v>05</v>
      </c>
      <c r="C78" s="5" t="s">
        <v>7</v>
      </c>
    </row>
    <row r="79" spans="1:3" ht="16.5" customHeight="1">
      <c r="A79" s="5" t="str">
        <f>"229055730"</f>
        <v>229055730</v>
      </c>
      <c r="B79" s="5" t="str">
        <f t="shared" si="4"/>
        <v>05</v>
      </c>
      <c r="C79" s="5" t="s">
        <v>7</v>
      </c>
    </row>
    <row r="80" spans="1:3" ht="16.5" customHeight="1">
      <c r="A80" s="5" t="str">
        <f>"229055711"</f>
        <v>229055711</v>
      </c>
      <c r="B80" s="5" t="str">
        <f t="shared" si="4"/>
        <v>05</v>
      </c>
      <c r="C80" s="5" t="s">
        <v>7</v>
      </c>
    </row>
    <row r="81" spans="1:3" ht="16.5" customHeight="1">
      <c r="A81" s="5" t="str">
        <f>"229056004"</f>
        <v>229056004</v>
      </c>
      <c r="B81" s="5" t="str">
        <f t="shared" si="4"/>
        <v>05</v>
      </c>
      <c r="C81" s="5" t="s">
        <v>7</v>
      </c>
    </row>
    <row r="82" spans="1:3" ht="16.5" customHeight="1">
      <c r="A82" s="5" t="str">
        <f>"229056006"</f>
        <v>229056006</v>
      </c>
      <c r="B82" s="5" t="str">
        <f t="shared" si="4"/>
        <v>05</v>
      </c>
      <c r="C82" s="5" t="s">
        <v>7</v>
      </c>
    </row>
    <row r="83" spans="1:3" ht="16.5" customHeight="1">
      <c r="A83" s="5" t="str">
        <f>"229056009"</f>
        <v>229056009</v>
      </c>
      <c r="B83" s="5" t="str">
        <f t="shared" si="4"/>
        <v>05</v>
      </c>
      <c r="C83" s="5" t="s">
        <v>7</v>
      </c>
    </row>
    <row r="84" spans="1:3" ht="16.5" customHeight="1">
      <c r="A84" s="5" t="str">
        <f>"229063109"</f>
        <v>229063109</v>
      </c>
      <c r="B84" s="5" t="str">
        <f aca="true" t="shared" si="5" ref="B84:B89">"06"</f>
        <v>06</v>
      </c>
      <c r="C84" s="5" t="s">
        <v>8</v>
      </c>
    </row>
    <row r="85" spans="1:3" ht="16.5" customHeight="1">
      <c r="A85" s="5" t="str">
        <f>"229063021"</f>
        <v>229063021</v>
      </c>
      <c r="B85" s="5" t="str">
        <f t="shared" si="5"/>
        <v>06</v>
      </c>
      <c r="C85" s="5" t="s">
        <v>8</v>
      </c>
    </row>
    <row r="86" spans="1:3" ht="16.5" customHeight="1">
      <c r="A86" s="5" t="str">
        <f>"229063107"</f>
        <v>229063107</v>
      </c>
      <c r="B86" s="5" t="str">
        <f t="shared" si="5"/>
        <v>06</v>
      </c>
      <c r="C86" s="5" t="s">
        <v>8</v>
      </c>
    </row>
    <row r="87" spans="1:3" ht="16.5" customHeight="1">
      <c r="A87" s="5" t="str">
        <f>"229063101"</f>
        <v>229063101</v>
      </c>
      <c r="B87" s="5" t="str">
        <f t="shared" si="5"/>
        <v>06</v>
      </c>
      <c r="C87" s="5" t="s">
        <v>8</v>
      </c>
    </row>
    <row r="88" spans="1:3" ht="16.5" customHeight="1">
      <c r="A88" s="5" t="str">
        <f>"229063029"</f>
        <v>229063029</v>
      </c>
      <c r="B88" s="5" t="str">
        <f t="shared" si="5"/>
        <v>06</v>
      </c>
      <c r="C88" s="5" t="s">
        <v>8</v>
      </c>
    </row>
    <row r="89" spans="1:3" ht="16.5" customHeight="1">
      <c r="A89" s="5" t="str">
        <f>"229063115"</f>
        <v>229063115</v>
      </c>
      <c r="B89" s="5" t="str">
        <f t="shared" si="5"/>
        <v>06</v>
      </c>
      <c r="C89" s="5" t="s">
        <v>8</v>
      </c>
    </row>
    <row r="90" spans="1:3" ht="16.5" customHeight="1">
      <c r="A90" s="5" t="str">
        <f>"229076123"</f>
        <v>229076123</v>
      </c>
      <c r="B90" s="5" t="str">
        <f aca="true" t="shared" si="6" ref="B90:B92">"07"</f>
        <v>07</v>
      </c>
      <c r="C90" s="5" t="s">
        <v>9</v>
      </c>
    </row>
    <row r="91" spans="1:3" ht="16.5" customHeight="1">
      <c r="A91" s="5" t="str">
        <f>"229076122"</f>
        <v>229076122</v>
      </c>
      <c r="B91" s="5" t="str">
        <f t="shared" si="6"/>
        <v>07</v>
      </c>
      <c r="C91" s="5" t="s">
        <v>9</v>
      </c>
    </row>
    <row r="92" spans="1:3" ht="16.5" customHeight="1">
      <c r="A92" s="5" t="str">
        <f>"229076125"</f>
        <v>229076125</v>
      </c>
      <c r="B92" s="5" t="str">
        <f t="shared" si="6"/>
        <v>07</v>
      </c>
      <c r="C92" s="5" t="s">
        <v>9</v>
      </c>
    </row>
    <row r="93" spans="1:3" ht="16.5" customHeight="1">
      <c r="A93" s="5" t="str">
        <f>"229083409"</f>
        <v>229083409</v>
      </c>
      <c r="B93" s="5" t="str">
        <f aca="true" t="shared" si="7" ref="B93:B126">"08"</f>
        <v>08</v>
      </c>
      <c r="C93" s="5" t="s">
        <v>10</v>
      </c>
    </row>
    <row r="94" spans="1:3" ht="16.5" customHeight="1">
      <c r="A94" s="5" t="str">
        <f>"229083619"</f>
        <v>229083619</v>
      </c>
      <c r="B94" s="5" t="str">
        <f t="shared" si="7"/>
        <v>08</v>
      </c>
      <c r="C94" s="5" t="s">
        <v>10</v>
      </c>
    </row>
    <row r="95" spans="1:3" ht="16.5" customHeight="1">
      <c r="A95" s="5" t="str">
        <f>"229083702"</f>
        <v>229083702</v>
      </c>
      <c r="B95" s="5" t="str">
        <f t="shared" si="7"/>
        <v>08</v>
      </c>
      <c r="C95" s="5" t="s">
        <v>10</v>
      </c>
    </row>
    <row r="96" spans="1:3" ht="16.5" customHeight="1">
      <c r="A96" s="5" t="str">
        <f>"229084410"</f>
        <v>229084410</v>
      </c>
      <c r="B96" s="5" t="str">
        <f t="shared" si="7"/>
        <v>08</v>
      </c>
      <c r="C96" s="5" t="s">
        <v>10</v>
      </c>
    </row>
    <row r="97" spans="1:3" ht="16.5" customHeight="1">
      <c r="A97" s="5" t="str">
        <f>"229083516"</f>
        <v>229083516</v>
      </c>
      <c r="B97" s="5" t="str">
        <f t="shared" si="7"/>
        <v>08</v>
      </c>
      <c r="C97" s="5" t="s">
        <v>10</v>
      </c>
    </row>
    <row r="98" spans="1:3" ht="16.5" customHeight="1">
      <c r="A98" s="5" t="str">
        <f>"229083629"</f>
        <v>229083629</v>
      </c>
      <c r="B98" s="5" t="str">
        <f t="shared" si="7"/>
        <v>08</v>
      </c>
      <c r="C98" s="5" t="s">
        <v>10</v>
      </c>
    </row>
    <row r="99" spans="1:3" ht="16.5" customHeight="1">
      <c r="A99" s="5" t="str">
        <f>"229083414"</f>
        <v>229083414</v>
      </c>
      <c r="B99" s="5" t="str">
        <f t="shared" si="7"/>
        <v>08</v>
      </c>
      <c r="C99" s="5" t="s">
        <v>10</v>
      </c>
    </row>
    <row r="100" spans="1:3" ht="16.5" customHeight="1">
      <c r="A100" s="5" t="str">
        <f>"229083711"</f>
        <v>229083711</v>
      </c>
      <c r="B100" s="5" t="str">
        <f t="shared" si="7"/>
        <v>08</v>
      </c>
      <c r="C100" s="5" t="s">
        <v>10</v>
      </c>
    </row>
    <row r="101" spans="1:3" ht="16.5" customHeight="1">
      <c r="A101" s="5" t="str">
        <f>"229084611"</f>
        <v>229084611</v>
      </c>
      <c r="B101" s="5" t="str">
        <f t="shared" si="7"/>
        <v>08</v>
      </c>
      <c r="C101" s="5" t="s">
        <v>10</v>
      </c>
    </row>
    <row r="102" spans="1:3" ht="16.5" customHeight="1">
      <c r="A102" s="5" t="str">
        <f>"229083703"</f>
        <v>229083703</v>
      </c>
      <c r="B102" s="5" t="str">
        <f t="shared" si="7"/>
        <v>08</v>
      </c>
      <c r="C102" s="5" t="s">
        <v>10</v>
      </c>
    </row>
    <row r="103" spans="1:3" ht="16.5" customHeight="1">
      <c r="A103" s="5" t="str">
        <f>"229083828"</f>
        <v>229083828</v>
      </c>
      <c r="B103" s="5" t="str">
        <f t="shared" si="7"/>
        <v>08</v>
      </c>
      <c r="C103" s="5" t="s">
        <v>10</v>
      </c>
    </row>
    <row r="104" spans="1:3" ht="16.5" customHeight="1">
      <c r="A104" s="5" t="str">
        <f>"229083909"</f>
        <v>229083909</v>
      </c>
      <c r="B104" s="5" t="str">
        <f t="shared" si="7"/>
        <v>08</v>
      </c>
      <c r="C104" s="5" t="s">
        <v>10</v>
      </c>
    </row>
    <row r="105" spans="1:3" ht="16.5" customHeight="1">
      <c r="A105" s="5" t="str">
        <f>"229083914"</f>
        <v>229083914</v>
      </c>
      <c r="B105" s="5" t="str">
        <f t="shared" si="7"/>
        <v>08</v>
      </c>
      <c r="C105" s="5" t="s">
        <v>10</v>
      </c>
    </row>
    <row r="106" spans="1:3" ht="16.5" customHeight="1">
      <c r="A106" s="5" t="str">
        <f>"229084705"</f>
        <v>229084705</v>
      </c>
      <c r="B106" s="5" t="str">
        <f t="shared" si="7"/>
        <v>08</v>
      </c>
      <c r="C106" s="5" t="s">
        <v>10</v>
      </c>
    </row>
    <row r="107" spans="1:3" ht="16.5" customHeight="1">
      <c r="A107" s="5" t="str">
        <f>"229083809"</f>
        <v>229083809</v>
      </c>
      <c r="B107" s="5" t="str">
        <f t="shared" si="7"/>
        <v>08</v>
      </c>
      <c r="C107" s="5" t="s">
        <v>10</v>
      </c>
    </row>
    <row r="108" spans="1:3" ht="16.5" customHeight="1">
      <c r="A108" s="5" t="str">
        <f>"229084312"</f>
        <v>229084312</v>
      </c>
      <c r="B108" s="5" t="str">
        <f t="shared" si="7"/>
        <v>08</v>
      </c>
      <c r="C108" s="5" t="s">
        <v>10</v>
      </c>
    </row>
    <row r="109" spans="1:3" ht="16.5" customHeight="1">
      <c r="A109" s="5" t="str">
        <f>"229084405"</f>
        <v>229084405</v>
      </c>
      <c r="B109" s="5" t="str">
        <f t="shared" si="7"/>
        <v>08</v>
      </c>
      <c r="C109" s="5" t="s">
        <v>10</v>
      </c>
    </row>
    <row r="110" spans="1:3" ht="16.5" customHeight="1">
      <c r="A110" s="5" t="str">
        <f>"229084630"</f>
        <v>229084630</v>
      </c>
      <c r="B110" s="5" t="str">
        <f t="shared" si="7"/>
        <v>08</v>
      </c>
      <c r="C110" s="5" t="s">
        <v>10</v>
      </c>
    </row>
    <row r="111" spans="1:3" ht="16.5" customHeight="1">
      <c r="A111" s="5" t="str">
        <f>"229083415"</f>
        <v>229083415</v>
      </c>
      <c r="B111" s="5" t="str">
        <f t="shared" si="7"/>
        <v>08</v>
      </c>
      <c r="C111" s="5" t="s">
        <v>10</v>
      </c>
    </row>
    <row r="112" spans="1:3" ht="16.5" customHeight="1">
      <c r="A112" s="5" t="str">
        <f>"229083424"</f>
        <v>229083424</v>
      </c>
      <c r="B112" s="5" t="str">
        <f t="shared" si="7"/>
        <v>08</v>
      </c>
      <c r="C112" s="5" t="s">
        <v>10</v>
      </c>
    </row>
    <row r="113" spans="1:3" ht="16.5" customHeight="1">
      <c r="A113" s="5" t="str">
        <f>"229083501"</f>
        <v>229083501</v>
      </c>
      <c r="B113" s="5" t="str">
        <f t="shared" si="7"/>
        <v>08</v>
      </c>
      <c r="C113" s="5" t="s">
        <v>10</v>
      </c>
    </row>
    <row r="114" spans="1:3" ht="16.5" customHeight="1">
      <c r="A114" s="5" t="str">
        <f>"229083817"</f>
        <v>229083817</v>
      </c>
      <c r="B114" s="5" t="str">
        <f t="shared" si="7"/>
        <v>08</v>
      </c>
      <c r="C114" s="5" t="s">
        <v>10</v>
      </c>
    </row>
    <row r="115" spans="1:3" ht="16.5" customHeight="1">
      <c r="A115" s="5" t="str">
        <f>"229084418"</f>
        <v>229084418</v>
      </c>
      <c r="B115" s="5" t="str">
        <f t="shared" si="7"/>
        <v>08</v>
      </c>
      <c r="C115" s="5" t="s">
        <v>10</v>
      </c>
    </row>
    <row r="116" spans="1:3" ht="16.5" customHeight="1">
      <c r="A116" s="5" t="str">
        <f>"229084708"</f>
        <v>229084708</v>
      </c>
      <c r="B116" s="5" t="str">
        <f t="shared" si="7"/>
        <v>08</v>
      </c>
      <c r="C116" s="5" t="s">
        <v>10</v>
      </c>
    </row>
    <row r="117" spans="1:3" ht="16.5" customHeight="1">
      <c r="A117" s="5" t="str">
        <f>"229084027"</f>
        <v>229084027</v>
      </c>
      <c r="B117" s="5" t="str">
        <f t="shared" si="7"/>
        <v>08</v>
      </c>
      <c r="C117" s="5" t="s">
        <v>10</v>
      </c>
    </row>
    <row r="118" spans="1:3" ht="16.5" customHeight="1">
      <c r="A118" s="5" t="str">
        <f>"229084202"</f>
        <v>229084202</v>
      </c>
      <c r="B118" s="5" t="str">
        <f t="shared" si="7"/>
        <v>08</v>
      </c>
      <c r="C118" s="5" t="s">
        <v>10</v>
      </c>
    </row>
    <row r="119" spans="1:3" ht="16.5" customHeight="1">
      <c r="A119" s="5" t="str">
        <f>"229084326"</f>
        <v>229084326</v>
      </c>
      <c r="B119" s="5" t="str">
        <f t="shared" si="7"/>
        <v>08</v>
      </c>
      <c r="C119" s="5" t="s">
        <v>10</v>
      </c>
    </row>
    <row r="120" spans="1:3" ht="16.5" customHeight="1">
      <c r="A120" s="5" t="str">
        <f>"229083426"</f>
        <v>229083426</v>
      </c>
      <c r="B120" s="5" t="str">
        <f t="shared" si="7"/>
        <v>08</v>
      </c>
      <c r="C120" s="5" t="s">
        <v>10</v>
      </c>
    </row>
    <row r="121" spans="1:3" ht="16.5" customHeight="1">
      <c r="A121" s="5" t="str">
        <f>"229083523"</f>
        <v>229083523</v>
      </c>
      <c r="B121" s="5" t="str">
        <f t="shared" si="7"/>
        <v>08</v>
      </c>
      <c r="C121" s="5" t="s">
        <v>10</v>
      </c>
    </row>
    <row r="122" spans="1:3" ht="16.5" customHeight="1">
      <c r="A122" s="5" t="str">
        <f>"229083618"</f>
        <v>229083618</v>
      </c>
      <c r="B122" s="5" t="str">
        <f t="shared" si="7"/>
        <v>08</v>
      </c>
      <c r="C122" s="5" t="s">
        <v>10</v>
      </c>
    </row>
    <row r="123" spans="1:3" ht="16.5" customHeight="1">
      <c r="A123" s="5" t="str">
        <f>"229084214"</f>
        <v>229084214</v>
      </c>
      <c r="B123" s="5" t="str">
        <f t="shared" si="7"/>
        <v>08</v>
      </c>
      <c r="C123" s="5" t="s">
        <v>10</v>
      </c>
    </row>
    <row r="124" spans="1:3" ht="16.5" customHeight="1">
      <c r="A124" s="5" t="str">
        <f>"229084314"</f>
        <v>229084314</v>
      </c>
      <c r="B124" s="5" t="str">
        <f t="shared" si="7"/>
        <v>08</v>
      </c>
      <c r="C124" s="5" t="s">
        <v>10</v>
      </c>
    </row>
    <row r="125" spans="1:3" ht="16.5" customHeight="1">
      <c r="A125" s="5" t="str">
        <f>"229084318"</f>
        <v>229084318</v>
      </c>
      <c r="B125" s="5" t="str">
        <f t="shared" si="7"/>
        <v>08</v>
      </c>
      <c r="C125" s="5" t="s">
        <v>10</v>
      </c>
    </row>
    <row r="126" spans="1:3" ht="16.5" customHeight="1">
      <c r="A126" s="5" t="str">
        <f>"229084712"</f>
        <v>229084712</v>
      </c>
      <c r="B126" s="5" t="str">
        <f t="shared" si="7"/>
        <v>08</v>
      </c>
      <c r="C126" s="5" t="s">
        <v>10</v>
      </c>
    </row>
    <row r="127" spans="1:3" ht="16.5" customHeight="1">
      <c r="A127" s="5" t="str">
        <f>"229093223"</f>
        <v>229093223</v>
      </c>
      <c r="B127" s="5" t="str">
        <f>"09"</f>
        <v>09</v>
      </c>
      <c r="C127" s="5" t="s">
        <v>11</v>
      </c>
    </row>
    <row r="128" spans="1:3" ht="16.5" customHeight="1">
      <c r="A128" s="5" t="str">
        <f>"229093224"</f>
        <v>229093224</v>
      </c>
      <c r="B128" s="5" t="str">
        <f>"09"</f>
        <v>09</v>
      </c>
      <c r="C128" s="5" t="s">
        <v>11</v>
      </c>
    </row>
    <row r="129" spans="1:3" ht="16.5" customHeight="1">
      <c r="A129" s="5" t="str">
        <f>"229106226"</f>
        <v>229106226</v>
      </c>
      <c r="B129" s="5" t="str">
        <f>"10"</f>
        <v>10</v>
      </c>
      <c r="C129" s="5" t="s">
        <v>12</v>
      </c>
    </row>
    <row r="130" spans="1:3" ht="16.5" customHeight="1">
      <c r="A130" s="5" t="str">
        <f>"229106224"</f>
        <v>229106224</v>
      </c>
      <c r="B130" s="5" t="str">
        <f>"10"</f>
        <v>10</v>
      </c>
      <c r="C130" s="5" t="s">
        <v>12</v>
      </c>
    </row>
    <row r="131" spans="1:3" ht="16.5" customHeight="1">
      <c r="A131" s="5">
        <v>229116301</v>
      </c>
      <c r="B131" s="5" t="str">
        <f>"11"</f>
        <v>11</v>
      </c>
      <c r="C131" s="5" t="s">
        <v>13</v>
      </c>
    </row>
    <row r="132" spans="1:3" ht="16.5" customHeight="1">
      <c r="A132" s="5" t="str">
        <f>"229133124"</f>
        <v>229133124</v>
      </c>
      <c r="B132" s="5" t="str">
        <f aca="true" t="shared" si="8" ref="B132:B137">"13"</f>
        <v>13</v>
      </c>
      <c r="C132" s="5" t="s">
        <v>14</v>
      </c>
    </row>
    <row r="133" spans="1:3" ht="16.5" customHeight="1">
      <c r="A133" s="5" t="str">
        <f>"229133126"</f>
        <v>229133126</v>
      </c>
      <c r="B133" s="5" t="str">
        <f t="shared" si="8"/>
        <v>13</v>
      </c>
      <c r="C133" s="5" t="s">
        <v>14</v>
      </c>
    </row>
    <row r="134" spans="1:3" ht="16.5" customHeight="1">
      <c r="A134" s="5" t="str">
        <f>"229133127"</f>
        <v>229133127</v>
      </c>
      <c r="B134" s="5" t="str">
        <f t="shared" si="8"/>
        <v>13</v>
      </c>
      <c r="C134" s="5" t="s">
        <v>14</v>
      </c>
    </row>
    <row r="135" spans="1:3" ht="16.5" customHeight="1">
      <c r="A135" s="5" t="str">
        <f>"229133125"</f>
        <v>229133125</v>
      </c>
      <c r="B135" s="5" t="str">
        <f t="shared" si="8"/>
        <v>13</v>
      </c>
      <c r="C135" s="5" t="s">
        <v>14</v>
      </c>
    </row>
    <row r="136" spans="1:3" ht="16.5" customHeight="1">
      <c r="A136" s="5" t="str">
        <f>"229133123"</f>
        <v>229133123</v>
      </c>
      <c r="B136" s="5" t="str">
        <f t="shared" si="8"/>
        <v>13</v>
      </c>
      <c r="C136" s="5" t="s">
        <v>14</v>
      </c>
    </row>
    <row r="137" spans="1:3" ht="16.5" customHeight="1">
      <c r="A137" s="5" t="str">
        <f>"229133128"</f>
        <v>229133128</v>
      </c>
      <c r="B137" s="5" t="str">
        <f t="shared" si="8"/>
        <v>13</v>
      </c>
      <c r="C137" s="5" t="s">
        <v>14</v>
      </c>
    </row>
    <row r="138" spans="1:3" ht="16.5" customHeight="1">
      <c r="A138" s="5" t="str">
        <f>"229143316"</f>
        <v>229143316</v>
      </c>
      <c r="B138" s="5" t="str">
        <f aca="true" t="shared" si="9" ref="B138:B140">"14"</f>
        <v>14</v>
      </c>
      <c r="C138" s="5" t="s">
        <v>15</v>
      </c>
    </row>
    <row r="139" spans="1:3" ht="16.5" customHeight="1">
      <c r="A139" s="5" t="str">
        <f>"229143325"</f>
        <v>229143325</v>
      </c>
      <c r="B139" s="5" t="str">
        <f t="shared" si="9"/>
        <v>14</v>
      </c>
      <c r="C139" s="5" t="s">
        <v>15</v>
      </c>
    </row>
    <row r="140" spans="1:3" ht="16.5" customHeight="1">
      <c r="A140" s="5" t="str">
        <f>"229143327"</f>
        <v>229143327</v>
      </c>
      <c r="B140" s="5" t="str">
        <f t="shared" si="9"/>
        <v>14</v>
      </c>
      <c r="C140" s="5" t="s">
        <v>15</v>
      </c>
    </row>
    <row r="141" spans="1:3" ht="16.5" customHeight="1">
      <c r="A141" s="5" t="str">
        <f>"229155425"</f>
        <v>229155425</v>
      </c>
      <c r="B141" s="5" t="str">
        <f aca="true" t="shared" si="10" ref="B141:B143">"15"</f>
        <v>15</v>
      </c>
      <c r="C141" s="5" t="s">
        <v>16</v>
      </c>
    </row>
    <row r="142" spans="1:3" ht="16.5" customHeight="1">
      <c r="A142" s="5" t="str">
        <f>"229155629"</f>
        <v>229155629</v>
      </c>
      <c r="B142" s="5" t="str">
        <f t="shared" si="10"/>
        <v>15</v>
      </c>
      <c r="C142" s="5" t="s">
        <v>16</v>
      </c>
    </row>
    <row r="143" spans="1:3" ht="16.5" customHeight="1">
      <c r="A143" s="5" t="str">
        <f>"229155619"</f>
        <v>229155619</v>
      </c>
      <c r="B143" s="5" t="str">
        <f t="shared" si="10"/>
        <v>15</v>
      </c>
      <c r="C143" s="5" t="s">
        <v>16</v>
      </c>
    </row>
    <row r="144" spans="1:3" ht="16.5" customHeight="1">
      <c r="A144" s="5" t="str">
        <f>"229163302"</f>
        <v>229163302</v>
      </c>
      <c r="B144" s="5" t="str">
        <f aca="true" t="shared" si="11" ref="B144:B146">"16"</f>
        <v>16</v>
      </c>
      <c r="C144" s="5" t="s">
        <v>17</v>
      </c>
    </row>
    <row r="145" spans="1:3" ht="16.5" customHeight="1">
      <c r="A145" s="5" t="str">
        <f>"229163315"</f>
        <v>229163315</v>
      </c>
      <c r="B145" s="5" t="str">
        <f t="shared" si="11"/>
        <v>16</v>
      </c>
      <c r="C145" s="5" t="s">
        <v>17</v>
      </c>
    </row>
    <row r="146" spans="1:3" ht="16.5" customHeight="1">
      <c r="A146" s="5" t="str">
        <f>"229163311"</f>
        <v>229163311</v>
      </c>
      <c r="B146" s="5" t="str">
        <f t="shared" si="11"/>
        <v>16</v>
      </c>
      <c r="C146" s="5" t="s">
        <v>17</v>
      </c>
    </row>
    <row r="147" spans="1:3" ht="16.5" customHeight="1">
      <c r="A147" s="5" t="str">
        <f>"229173219"</f>
        <v>229173219</v>
      </c>
      <c r="B147" s="5" t="str">
        <f aca="true" t="shared" si="12" ref="B147:B149">"17"</f>
        <v>17</v>
      </c>
      <c r="C147" s="5" t="s">
        <v>18</v>
      </c>
    </row>
    <row r="148" spans="1:3" ht="16.5" customHeight="1">
      <c r="A148" s="5" t="str">
        <f>"229173207"</f>
        <v>229173207</v>
      </c>
      <c r="B148" s="5" t="str">
        <f t="shared" si="12"/>
        <v>17</v>
      </c>
      <c r="C148" s="5" t="s">
        <v>18</v>
      </c>
    </row>
    <row r="149" spans="1:3" ht="16.5" customHeight="1">
      <c r="A149" s="5" t="str">
        <f>"229173220"</f>
        <v>229173220</v>
      </c>
      <c r="B149" s="5" t="str">
        <f t="shared" si="12"/>
        <v>17</v>
      </c>
      <c r="C149" s="5" t="s">
        <v>18</v>
      </c>
    </row>
    <row r="150" spans="1:3" ht="16.5" customHeight="1">
      <c r="A150" s="5" t="str">
        <f>"229184725"</f>
        <v>229184725</v>
      </c>
      <c r="B150" s="5" t="str">
        <f aca="true" t="shared" si="13" ref="B150:B152">"18"</f>
        <v>18</v>
      </c>
      <c r="C150" s="5" t="s">
        <v>19</v>
      </c>
    </row>
    <row r="151" spans="1:3" ht="16.5" customHeight="1">
      <c r="A151" s="5" t="str">
        <f>"229184724"</f>
        <v>229184724</v>
      </c>
      <c r="B151" s="5" t="str">
        <f t="shared" si="13"/>
        <v>18</v>
      </c>
      <c r="C151" s="5" t="s">
        <v>19</v>
      </c>
    </row>
    <row r="152" spans="1:3" ht="16.5" customHeight="1">
      <c r="A152" s="5" t="str">
        <f>"229184727"</f>
        <v>229184727</v>
      </c>
      <c r="B152" s="5" t="str">
        <f t="shared" si="13"/>
        <v>18</v>
      </c>
      <c r="C152" s="5" t="s">
        <v>19</v>
      </c>
    </row>
    <row r="153" spans="1:3" ht="16.5" customHeight="1">
      <c r="A153" s="5" t="str">
        <f>"229192416"</f>
        <v>229192416</v>
      </c>
      <c r="B153" s="5" t="str">
        <f aca="true" t="shared" si="14" ref="B153:B166">"19"</f>
        <v>19</v>
      </c>
      <c r="C153" s="5" t="s">
        <v>20</v>
      </c>
    </row>
    <row r="154" spans="1:3" ht="16.5" customHeight="1">
      <c r="A154" s="5" t="str">
        <f>"229192618"</f>
        <v>229192618</v>
      </c>
      <c r="B154" s="5" t="str">
        <f t="shared" si="14"/>
        <v>19</v>
      </c>
      <c r="C154" s="5" t="s">
        <v>20</v>
      </c>
    </row>
    <row r="155" spans="1:3" ht="16.5" customHeight="1">
      <c r="A155" s="5" t="str">
        <f>"229192424"</f>
        <v>229192424</v>
      </c>
      <c r="B155" s="5" t="str">
        <f t="shared" si="14"/>
        <v>19</v>
      </c>
      <c r="C155" s="5" t="s">
        <v>20</v>
      </c>
    </row>
    <row r="156" spans="1:3" ht="16.5" customHeight="1">
      <c r="A156" s="5" t="str">
        <f>"229192617"</f>
        <v>229192617</v>
      </c>
      <c r="B156" s="5" t="str">
        <f t="shared" si="14"/>
        <v>19</v>
      </c>
      <c r="C156" s="5" t="s">
        <v>20</v>
      </c>
    </row>
    <row r="157" spans="1:3" ht="16.5" customHeight="1">
      <c r="A157" s="5" t="str">
        <f>"229192723"</f>
        <v>229192723</v>
      </c>
      <c r="B157" s="5" t="str">
        <f t="shared" si="14"/>
        <v>19</v>
      </c>
      <c r="C157" s="5" t="s">
        <v>20</v>
      </c>
    </row>
    <row r="158" spans="1:3" ht="16.5" customHeight="1">
      <c r="A158" s="5" t="str">
        <f>"229192627"</f>
        <v>229192627</v>
      </c>
      <c r="B158" s="5" t="str">
        <f t="shared" si="14"/>
        <v>19</v>
      </c>
      <c r="C158" s="5" t="s">
        <v>20</v>
      </c>
    </row>
    <row r="159" spans="1:3" ht="16.5" customHeight="1">
      <c r="A159" s="5" t="str">
        <f>"229192503"</f>
        <v>229192503</v>
      </c>
      <c r="B159" s="5" t="str">
        <f t="shared" si="14"/>
        <v>19</v>
      </c>
      <c r="C159" s="5" t="s">
        <v>20</v>
      </c>
    </row>
    <row r="160" spans="1:3" ht="16.5" customHeight="1">
      <c r="A160" s="5" t="str">
        <f>"229192404"</f>
        <v>229192404</v>
      </c>
      <c r="B160" s="5" t="str">
        <f t="shared" si="14"/>
        <v>19</v>
      </c>
      <c r="C160" s="5" t="s">
        <v>20</v>
      </c>
    </row>
    <row r="161" spans="1:3" ht="16.5" customHeight="1">
      <c r="A161" s="5" t="str">
        <f>"229192529"</f>
        <v>229192529</v>
      </c>
      <c r="B161" s="5" t="str">
        <f t="shared" si="14"/>
        <v>19</v>
      </c>
      <c r="C161" s="5" t="s">
        <v>20</v>
      </c>
    </row>
    <row r="162" spans="1:3" ht="16.5" customHeight="1">
      <c r="A162" s="5" t="str">
        <f>"229192505"</f>
        <v>229192505</v>
      </c>
      <c r="B162" s="5" t="str">
        <f t="shared" si="14"/>
        <v>19</v>
      </c>
      <c r="C162" s="5" t="s">
        <v>20</v>
      </c>
    </row>
    <row r="163" spans="1:3" ht="16.5" customHeight="1">
      <c r="A163" s="5" t="str">
        <f>"229192408"</f>
        <v>229192408</v>
      </c>
      <c r="B163" s="5" t="str">
        <f t="shared" si="14"/>
        <v>19</v>
      </c>
      <c r="C163" s="5" t="s">
        <v>20</v>
      </c>
    </row>
    <row r="164" spans="1:3" ht="16.5" customHeight="1">
      <c r="A164" s="5" t="str">
        <f>"229192419"</f>
        <v>229192419</v>
      </c>
      <c r="B164" s="5" t="str">
        <f t="shared" si="14"/>
        <v>19</v>
      </c>
      <c r="C164" s="5" t="s">
        <v>20</v>
      </c>
    </row>
    <row r="165" spans="1:3" ht="16.5" customHeight="1">
      <c r="A165" s="5" t="str">
        <f>"229192720"</f>
        <v>229192720</v>
      </c>
      <c r="B165" s="5" t="str">
        <f t="shared" si="14"/>
        <v>19</v>
      </c>
      <c r="C165" s="5" t="s">
        <v>20</v>
      </c>
    </row>
    <row r="166" spans="1:3" ht="16.5" customHeight="1">
      <c r="A166" s="5" t="str">
        <f>"229192821"</f>
        <v>229192821</v>
      </c>
      <c r="B166" s="5" t="str">
        <f t="shared" si="14"/>
        <v>19</v>
      </c>
      <c r="C166" s="5" t="s">
        <v>20</v>
      </c>
    </row>
    <row r="167" spans="1:3" ht="16.5" customHeight="1">
      <c r="A167" s="5" t="str">
        <f>"229202215"</f>
        <v>229202215</v>
      </c>
      <c r="B167" s="5" t="str">
        <f aca="true" t="shared" si="15" ref="B167:B170">"20"</f>
        <v>20</v>
      </c>
      <c r="C167" s="5" t="s">
        <v>21</v>
      </c>
    </row>
    <row r="168" spans="1:3" ht="16.5" customHeight="1">
      <c r="A168" s="5" t="str">
        <f>"229202318"</f>
        <v>229202318</v>
      </c>
      <c r="B168" s="5" t="str">
        <f t="shared" si="15"/>
        <v>20</v>
      </c>
      <c r="C168" s="5" t="s">
        <v>21</v>
      </c>
    </row>
    <row r="169" spans="1:3" ht="16.5" customHeight="1">
      <c r="A169" s="5" t="str">
        <f>"229202219"</f>
        <v>229202219</v>
      </c>
      <c r="B169" s="5" t="str">
        <f t="shared" si="15"/>
        <v>20</v>
      </c>
      <c r="C169" s="5" t="s">
        <v>21</v>
      </c>
    </row>
    <row r="170" spans="1:3" ht="16.5" customHeight="1">
      <c r="A170" s="5" t="str">
        <f>"229202302"</f>
        <v>229202302</v>
      </c>
      <c r="B170" s="5" t="str">
        <f t="shared" si="15"/>
        <v>20</v>
      </c>
      <c r="C170" s="5" t="s">
        <v>21</v>
      </c>
    </row>
    <row r="171" spans="1:3" ht="16.5" customHeight="1">
      <c r="A171" s="5" t="str">
        <f>"229216213"</f>
        <v>229216213</v>
      </c>
      <c r="B171" s="5" t="str">
        <f aca="true" t="shared" si="16" ref="B171:B182">"21"</f>
        <v>21</v>
      </c>
      <c r="C171" s="5" t="s">
        <v>22</v>
      </c>
    </row>
    <row r="172" spans="1:3" ht="16.5" customHeight="1">
      <c r="A172" s="5" t="str">
        <f>"229216215"</f>
        <v>229216215</v>
      </c>
      <c r="B172" s="5" t="str">
        <f t="shared" si="16"/>
        <v>21</v>
      </c>
      <c r="C172" s="5" t="s">
        <v>22</v>
      </c>
    </row>
    <row r="173" spans="1:3" ht="16.5" customHeight="1">
      <c r="A173" s="5" t="str">
        <f>"229216207"</f>
        <v>229216207</v>
      </c>
      <c r="B173" s="5" t="str">
        <f t="shared" si="16"/>
        <v>21</v>
      </c>
      <c r="C173" s="5" t="s">
        <v>22</v>
      </c>
    </row>
    <row r="174" spans="1:3" ht="16.5" customHeight="1">
      <c r="A174" s="5" t="str">
        <f>"229216214"</f>
        <v>229216214</v>
      </c>
      <c r="B174" s="5" t="str">
        <f t="shared" si="16"/>
        <v>21</v>
      </c>
      <c r="C174" s="5" t="s">
        <v>22</v>
      </c>
    </row>
    <row r="175" spans="1:3" ht="16.5" customHeight="1">
      <c r="A175" s="5" t="str">
        <f>"229216210"</f>
        <v>229216210</v>
      </c>
      <c r="B175" s="5" t="str">
        <f t="shared" si="16"/>
        <v>21</v>
      </c>
      <c r="C175" s="5" t="s">
        <v>22</v>
      </c>
    </row>
    <row r="176" spans="1:3" ht="16.5" customHeight="1">
      <c r="A176" s="5" t="str">
        <f>"229216220"</f>
        <v>229216220</v>
      </c>
      <c r="B176" s="5" t="str">
        <f t="shared" si="16"/>
        <v>21</v>
      </c>
      <c r="C176" s="5" t="s">
        <v>22</v>
      </c>
    </row>
    <row r="177" spans="1:3" ht="16.5" customHeight="1">
      <c r="A177" s="5" t="str">
        <f>"229216216"</f>
        <v>229216216</v>
      </c>
      <c r="B177" s="5" t="str">
        <f t="shared" si="16"/>
        <v>21</v>
      </c>
      <c r="C177" s="5" t="s">
        <v>22</v>
      </c>
    </row>
    <row r="178" spans="1:3" ht="16.5" customHeight="1">
      <c r="A178" s="5" t="str">
        <f>"229216205"</f>
        <v>229216205</v>
      </c>
      <c r="B178" s="5" t="str">
        <f t="shared" si="16"/>
        <v>21</v>
      </c>
      <c r="C178" s="5" t="s">
        <v>22</v>
      </c>
    </row>
    <row r="179" spans="1:3" ht="16.5" customHeight="1">
      <c r="A179" s="5" t="str">
        <f>"229216206"</f>
        <v>229216206</v>
      </c>
      <c r="B179" s="5" t="str">
        <f t="shared" si="16"/>
        <v>21</v>
      </c>
      <c r="C179" s="5" t="s">
        <v>22</v>
      </c>
    </row>
    <row r="180" spans="1:3" ht="16.5" customHeight="1">
      <c r="A180" s="5" t="str">
        <f>"229216221"</f>
        <v>229216221</v>
      </c>
      <c r="B180" s="5" t="str">
        <f t="shared" si="16"/>
        <v>21</v>
      </c>
      <c r="C180" s="5" t="s">
        <v>22</v>
      </c>
    </row>
    <row r="181" spans="1:3" ht="16.5" customHeight="1">
      <c r="A181" s="5" t="str">
        <f>"229216222"</f>
        <v>229216222</v>
      </c>
      <c r="B181" s="5" t="str">
        <f t="shared" si="16"/>
        <v>21</v>
      </c>
      <c r="C181" s="5" t="s">
        <v>22</v>
      </c>
    </row>
    <row r="182" spans="1:3" ht="16.5" customHeight="1">
      <c r="A182" s="5" t="str">
        <f>"229216212"</f>
        <v>229216212</v>
      </c>
      <c r="B182" s="5" t="str">
        <f t="shared" si="16"/>
        <v>21</v>
      </c>
      <c r="C182" s="5" t="s">
        <v>22</v>
      </c>
    </row>
    <row r="183" spans="1:3" ht="16.5" customHeight="1">
      <c r="A183" s="5" t="str">
        <f>"229220728"</f>
        <v>229220728</v>
      </c>
      <c r="B183" s="5" t="str">
        <f aca="true" t="shared" si="17" ref="B183:B200">"22"</f>
        <v>22</v>
      </c>
      <c r="C183" s="5" t="s">
        <v>23</v>
      </c>
    </row>
    <row r="184" spans="1:3" ht="16.5" customHeight="1">
      <c r="A184" s="5" t="str">
        <f>"229222024"</f>
        <v>229222024</v>
      </c>
      <c r="B184" s="5" t="str">
        <f t="shared" si="17"/>
        <v>22</v>
      </c>
      <c r="C184" s="5" t="s">
        <v>23</v>
      </c>
    </row>
    <row r="185" spans="1:3" ht="16.5" customHeight="1">
      <c r="A185" s="5" t="str">
        <f>"229221728"</f>
        <v>229221728</v>
      </c>
      <c r="B185" s="5" t="str">
        <f t="shared" si="17"/>
        <v>22</v>
      </c>
      <c r="C185" s="5" t="s">
        <v>23</v>
      </c>
    </row>
    <row r="186" spans="1:3" ht="16.5" customHeight="1">
      <c r="A186" s="5" t="str">
        <f>"229221813"</f>
        <v>229221813</v>
      </c>
      <c r="B186" s="5" t="str">
        <f t="shared" si="17"/>
        <v>22</v>
      </c>
      <c r="C186" s="5" t="s">
        <v>23</v>
      </c>
    </row>
    <row r="187" spans="1:3" ht="16.5" customHeight="1">
      <c r="A187" s="5" t="str">
        <f>"229221519"</f>
        <v>229221519</v>
      </c>
      <c r="B187" s="5" t="str">
        <f t="shared" si="17"/>
        <v>22</v>
      </c>
      <c r="C187" s="5" t="s">
        <v>23</v>
      </c>
    </row>
    <row r="188" spans="1:3" ht="16.5" customHeight="1">
      <c r="A188" s="5" t="str">
        <f>"229221226"</f>
        <v>229221226</v>
      </c>
      <c r="B188" s="5" t="str">
        <f t="shared" si="17"/>
        <v>22</v>
      </c>
      <c r="C188" s="5" t="s">
        <v>23</v>
      </c>
    </row>
    <row r="189" spans="1:3" ht="16.5" customHeight="1">
      <c r="A189" s="5" t="str">
        <f>"229221123"</f>
        <v>229221123</v>
      </c>
      <c r="B189" s="5" t="str">
        <f t="shared" si="17"/>
        <v>22</v>
      </c>
      <c r="C189" s="5" t="s">
        <v>23</v>
      </c>
    </row>
    <row r="190" spans="1:3" ht="16.5" customHeight="1">
      <c r="A190" s="5" t="str">
        <f>"229220111"</f>
        <v>229220111</v>
      </c>
      <c r="B190" s="5" t="str">
        <f t="shared" si="17"/>
        <v>22</v>
      </c>
      <c r="C190" s="5" t="s">
        <v>23</v>
      </c>
    </row>
    <row r="191" spans="1:3" ht="16.5" customHeight="1">
      <c r="A191" s="5" t="str">
        <f>"229220810"</f>
        <v>229220810</v>
      </c>
      <c r="B191" s="5" t="str">
        <f t="shared" si="17"/>
        <v>22</v>
      </c>
      <c r="C191" s="5" t="s">
        <v>23</v>
      </c>
    </row>
    <row r="192" spans="1:3" ht="16.5" customHeight="1">
      <c r="A192" s="5" t="str">
        <f>"229222005"</f>
        <v>229222005</v>
      </c>
      <c r="B192" s="5" t="str">
        <f t="shared" si="17"/>
        <v>22</v>
      </c>
      <c r="C192" s="5" t="s">
        <v>23</v>
      </c>
    </row>
    <row r="193" spans="1:3" ht="16.5" customHeight="1">
      <c r="A193" s="5" t="str">
        <f>"229220504"</f>
        <v>229220504</v>
      </c>
      <c r="B193" s="5" t="str">
        <f t="shared" si="17"/>
        <v>22</v>
      </c>
      <c r="C193" s="5" t="s">
        <v>23</v>
      </c>
    </row>
    <row r="194" spans="1:3" ht="16.5" customHeight="1">
      <c r="A194" s="5" t="str">
        <f>"229221326"</f>
        <v>229221326</v>
      </c>
      <c r="B194" s="5" t="str">
        <f t="shared" si="17"/>
        <v>22</v>
      </c>
      <c r="C194" s="5" t="s">
        <v>23</v>
      </c>
    </row>
    <row r="195" spans="1:3" ht="16.5" customHeight="1">
      <c r="A195" s="5" t="str">
        <f>"229221530"</f>
        <v>229221530</v>
      </c>
      <c r="B195" s="5" t="str">
        <f t="shared" si="17"/>
        <v>22</v>
      </c>
      <c r="C195" s="5" t="s">
        <v>23</v>
      </c>
    </row>
    <row r="196" spans="1:3" ht="16.5" customHeight="1">
      <c r="A196" s="5" t="str">
        <f>"229220608"</f>
        <v>229220608</v>
      </c>
      <c r="B196" s="5" t="str">
        <f t="shared" si="17"/>
        <v>22</v>
      </c>
      <c r="C196" s="5" t="s">
        <v>23</v>
      </c>
    </row>
    <row r="197" spans="1:3" ht="16.5" customHeight="1">
      <c r="A197" s="5" t="str">
        <f>"229220619"</f>
        <v>229220619</v>
      </c>
      <c r="B197" s="5" t="str">
        <f t="shared" si="17"/>
        <v>22</v>
      </c>
      <c r="C197" s="5" t="s">
        <v>23</v>
      </c>
    </row>
    <row r="198" spans="1:3" ht="16.5" customHeight="1">
      <c r="A198" s="5" t="str">
        <f>"229221207"</f>
        <v>229221207</v>
      </c>
      <c r="B198" s="5" t="str">
        <f t="shared" si="17"/>
        <v>22</v>
      </c>
      <c r="C198" s="5" t="s">
        <v>23</v>
      </c>
    </row>
    <row r="199" spans="1:3" ht="16.5" customHeight="1">
      <c r="A199" s="5" t="str">
        <f>"229221927"</f>
        <v>229221927</v>
      </c>
      <c r="B199" s="5" t="str">
        <f t="shared" si="17"/>
        <v>22</v>
      </c>
      <c r="C199" s="5" t="s">
        <v>23</v>
      </c>
    </row>
    <row r="200" spans="1:3" ht="16.5" customHeight="1">
      <c r="A200" s="5" t="str">
        <f>"229220312"</f>
        <v>229220312</v>
      </c>
      <c r="B200" s="5" t="str">
        <f t="shared" si="17"/>
        <v>22</v>
      </c>
      <c r="C200" s="5" t="s">
        <v>23</v>
      </c>
    </row>
    <row r="201" spans="1:3" ht="16.5" customHeight="1">
      <c r="A201" s="5" t="str">
        <f>"229231128"</f>
        <v>229231128</v>
      </c>
      <c r="B201" s="5" t="str">
        <f aca="true" t="shared" si="18" ref="B201:B218">"23"</f>
        <v>23</v>
      </c>
      <c r="C201" s="5" t="s">
        <v>23</v>
      </c>
    </row>
    <row r="202" spans="1:3" ht="16.5" customHeight="1">
      <c r="A202" s="5" t="str">
        <f>"229230703"</f>
        <v>229230703</v>
      </c>
      <c r="B202" s="5" t="str">
        <f t="shared" si="18"/>
        <v>23</v>
      </c>
      <c r="C202" s="5" t="s">
        <v>23</v>
      </c>
    </row>
    <row r="203" spans="1:3" ht="16.5" customHeight="1">
      <c r="A203" s="5" t="str">
        <f>"229231202"</f>
        <v>229231202</v>
      </c>
      <c r="B203" s="5" t="str">
        <f t="shared" si="18"/>
        <v>23</v>
      </c>
      <c r="C203" s="5" t="s">
        <v>23</v>
      </c>
    </row>
    <row r="204" spans="1:3" ht="16.5" customHeight="1">
      <c r="A204" s="5" t="str">
        <f>"229231821"</f>
        <v>229231821</v>
      </c>
      <c r="B204" s="5" t="str">
        <f t="shared" si="18"/>
        <v>23</v>
      </c>
      <c r="C204" s="5" t="s">
        <v>23</v>
      </c>
    </row>
    <row r="205" spans="1:3" ht="16.5" customHeight="1">
      <c r="A205" s="5" t="str">
        <f>"229230821"</f>
        <v>229230821</v>
      </c>
      <c r="B205" s="5" t="str">
        <f t="shared" si="18"/>
        <v>23</v>
      </c>
      <c r="C205" s="5" t="s">
        <v>23</v>
      </c>
    </row>
    <row r="206" spans="1:3" ht="16.5" customHeight="1">
      <c r="A206" s="5" t="str">
        <f>"229231119"</f>
        <v>229231119</v>
      </c>
      <c r="B206" s="5" t="str">
        <f t="shared" si="18"/>
        <v>23</v>
      </c>
      <c r="C206" s="5" t="s">
        <v>23</v>
      </c>
    </row>
    <row r="207" spans="1:3" ht="16.5" customHeight="1">
      <c r="A207" s="5" t="str">
        <f>"229230420"</f>
        <v>229230420</v>
      </c>
      <c r="B207" s="5" t="str">
        <f t="shared" si="18"/>
        <v>23</v>
      </c>
      <c r="C207" s="5" t="s">
        <v>23</v>
      </c>
    </row>
    <row r="208" spans="1:3" ht="16.5" customHeight="1">
      <c r="A208" s="5" t="str">
        <f>"229230124"</f>
        <v>229230124</v>
      </c>
      <c r="B208" s="5" t="str">
        <f t="shared" si="18"/>
        <v>23</v>
      </c>
      <c r="C208" s="5" t="s">
        <v>23</v>
      </c>
    </row>
    <row r="209" spans="1:3" ht="16.5" customHeight="1">
      <c r="A209" s="5" t="str">
        <f>"229231511"</f>
        <v>229231511</v>
      </c>
      <c r="B209" s="5" t="str">
        <f t="shared" si="18"/>
        <v>23</v>
      </c>
      <c r="C209" s="5" t="s">
        <v>23</v>
      </c>
    </row>
    <row r="210" spans="1:3" ht="16.5" customHeight="1">
      <c r="A210" s="5" t="str">
        <f>"229230506"</f>
        <v>229230506</v>
      </c>
      <c r="B210" s="5" t="str">
        <f t="shared" si="18"/>
        <v>23</v>
      </c>
      <c r="C210" s="5" t="s">
        <v>23</v>
      </c>
    </row>
    <row r="211" spans="1:3" ht="16.5" customHeight="1">
      <c r="A211" s="5" t="str">
        <f>"229231205"</f>
        <v>229231205</v>
      </c>
      <c r="B211" s="5" t="str">
        <f t="shared" si="18"/>
        <v>23</v>
      </c>
      <c r="C211" s="5" t="s">
        <v>23</v>
      </c>
    </row>
    <row r="212" spans="1:3" ht="16.5" customHeight="1">
      <c r="A212" s="5" t="str">
        <f>"229231018"</f>
        <v>229231018</v>
      </c>
      <c r="B212" s="5" t="str">
        <f t="shared" si="18"/>
        <v>23</v>
      </c>
      <c r="C212" s="5" t="s">
        <v>23</v>
      </c>
    </row>
    <row r="213" spans="1:3" ht="16.5" customHeight="1">
      <c r="A213" s="5" t="str">
        <f>"229231408"</f>
        <v>229231408</v>
      </c>
      <c r="B213" s="5" t="str">
        <f t="shared" si="18"/>
        <v>23</v>
      </c>
      <c r="C213" s="5" t="s">
        <v>23</v>
      </c>
    </row>
    <row r="214" spans="1:3" ht="16.5" customHeight="1">
      <c r="A214" s="5" t="str">
        <f>"229231802"</f>
        <v>229231802</v>
      </c>
      <c r="B214" s="5" t="str">
        <f t="shared" si="18"/>
        <v>23</v>
      </c>
      <c r="C214" s="5" t="s">
        <v>23</v>
      </c>
    </row>
    <row r="215" spans="1:3" ht="16.5" customHeight="1">
      <c r="A215" s="5" t="str">
        <f>"229231826"</f>
        <v>229231826</v>
      </c>
      <c r="B215" s="5" t="str">
        <f t="shared" si="18"/>
        <v>23</v>
      </c>
      <c r="C215" s="5" t="s">
        <v>23</v>
      </c>
    </row>
    <row r="216" spans="1:3" ht="16.5" customHeight="1">
      <c r="A216" s="5" t="str">
        <f>"229230211"</f>
        <v>229230211</v>
      </c>
      <c r="B216" s="5" t="str">
        <f t="shared" si="18"/>
        <v>23</v>
      </c>
      <c r="C216" s="5" t="s">
        <v>23</v>
      </c>
    </row>
    <row r="217" spans="1:3" ht="16.5" customHeight="1">
      <c r="A217" s="5" t="str">
        <f>"229230117"</f>
        <v>229230117</v>
      </c>
      <c r="B217" s="5" t="str">
        <f t="shared" si="18"/>
        <v>23</v>
      </c>
      <c r="C217" s="5" t="s">
        <v>23</v>
      </c>
    </row>
    <row r="218" spans="1:3" ht="16.5" customHeight="1">
      <c r="A218" s="5" t="str">
        <f>"229230126"</f>
        <v>229230126</v>
      </c>
      <c r="B218" s="5" t="str">
        <f t="shared" si="18"/>
        <v>23</v>
      </c>
      <c r="C218" s="5" t="s">
        <v>23</v>
      </c>
    </row>
    <row r="219" spans="1:3" ht="16.5" customHeight="1">
      <c r="A219" s="5" t="str">
        <f>"229241410"</f>
        <v>229241410</v>
      </c>
      <c r="B219" s="5" t="str">
        <f aca="true" t="shared" si="19" ref="B219:B236">"24"</f>
        <v>24</v>
      </c>
      <c r="C219" s="5" t="s">
        <v>23</v>
      </c>
    </row>
    <row r="220" spans="1:3" ht="16.5" customHeight="1">
      <c r="A220" s="5" t="str">
        <f>"229240316"</f>
        <v>229240316</v>
      </c>
      <c r="B220" s="5" t="str">
        <f t="shared" si="19"/>
        <v>24</v>
      </c>
      <c r="C220" s="5" t="s">
        <v>23</v>
      </c>
    </row>
    <row r="221" spans="1:3" ht="16.5" customHeight="1">
      <c r="A221" s="5" t="str">
        <f>"229241908"</f>
        <v>229241908</v>
      </c>
      <c r="B221" s="5" t="str">
        <f t="shared" si="19"/>
        <v>24</v>
      </c>
      <c r="C221" s="5" t="s">
        <v>23</v>
      </c>
    </row>
    <row r="222" spans="1:3" ht="16.5" customHeight="1">
      <c r="A222" s="5" t="str">
        <f>"229242124"</f>
        <v>229242124</v>
      </c>
      <c r="B222" s="5" t="str">
        <f t="shared" si="19"/>
        <v>24</v>
      </c>
      <c r="C222" s="5" t="s">
        <v>23</v>
      </c>
    </row>
    <row r="223" spans="1:3" ht="16.5" customHeight="1">
      <c r="A223" s="5" t="str">
        <f>"229240610"</f>
        <v>229240610</v>
      </c>
      <c r="B223" s="5" t="str">
        <f t="shared" si="19"/>
        <v>24</v>
      </c>
      <c r="C223" s="5" t="s">
        <v>23</v>
      </c>
    </row>
    <row r="224" spans="1:3" ht="16.5" customHeight="1">
      <c r="A224" s="5" t="str">
        <f>"229242127"</f>
        <v>229242127</v>
      </c>
      <c r="B224" s="5" t="str">
        <f t="shared" si="19"/>
        <v>24</v>
      </c>
      <c r="C224" s="5" t="s">
        <v>23</v>
      </c>
    </row>
    <row r="225" spans="1:3" ht="16.5" customHeight="1">
      <c r="A225" s="5" t="str">
        <f>"229241628"</f>
        <v>229241628</v>
      </c>
      <c r="B225" s="5" t="str">
        <f t="shared" si="19"/>
        <v>24</v>
      </c>
      <c r="C225" s="5" t="s">
        <v>23</v>
      </c>
    </row>
    <row r="226" spans="1:3" ht="16.5" customHeight="1">
      <c r="A226" s="5" t="str">
        <f>"229241409"</f>
        <v>229241409</v>
      </c>
      <c r="B226" s="5" t="str">
        <f t="shared" si="19"/>
        <v>24</v>
      </c>
      <c r="C226" s="5" t="s">
        <v>23</v>
      </c>
    </row>
    <row r="227" spans="1:3" ht="16.5" customHeight="1">
      <c r="A227" s="5" t="str">
        <f>"229241525"</f>
        <v>229241525</v>
      </c>
      <c r="B227" s="5" t="str">
        <f t="shared" si="19"/>
        <v>24</v>
      </c>
      <c r="C227" s="5" t="s">
        <v>23</v>
      </c>
    </row>
    <row r="228" spans="1:3" ht="16.5" customHeight="1">
      <c r="A228" s="5" t="str">
        <f>"229240927"</f>
        <v>229240927</v>
      </c>
      <c r="B228" s="5" t="str">
        <f t="shared" si="19"/>
        <v>24</v>
      </c>
      <c r="C228" s="5" t="s">
        <v>23</v>
      </c>
    </row>
    <row r="229" spans="1:3" ht="16.5" customHeight="1">
      <c r="A229" s="5" t="str">
        <f>"229241601"</f>
        <v>229241601</v>
      </c>
      <c r="B229" s="5" t="str">
        <f t="shared" si="19"/>
        <v>24</v>
      </c>
      <c r="C229" s="5" t="s">
        <v>23</v>
      </c>
    </row>
    <row r="230" spans="1:3" ht="16.5" customHeight="1">
      <c r="A230" s="5" t="str">
        <f>"229241216"</f>
        <v>229241216</v>
      </c>
      <c r="B230" s="5" t="str">
        <f t="shared" si="19"/>
        <v>24</v>
      </c>
      <c r="C230" s="5" t="s">
        <v>23</v>
      </c>
    </row>
    <row r="231" spans="1:3" ht="16.5" customHeight="1">
      <c r="A231" s="5" t="str">
        <f>"229240705"</f>
        <v>229240705</v>
      </c>
      <c r="B231" s="5" t="str">
        <f t="shared" si="19"/>
        <v>24</v>
      </c>
      <c r="C231" s="5" t="s">
        <v>23</v>
      </c>
    </row>
    <row r="232" spans="1:3" ht="16.5" customHeight="1">
      <c r="A232" s="5" t="str">
        <f>"229241315"</f>
        <v>229241315</v>
      </c>
      <c r="B232" s="5" t="str">
        <f t="shared" si="19"/>
        <v>24</v>
      </c>
      <c r="C232" s="5" t="s">
        <v>23</v>
      </c>
    </row>
    <row r="233" spans="1:3" ht="16.5" customHeight="1">
      <c r="A233" s="5" t="str">
        <f>"229241624"</f>
        <v>229241624</v>
      </c>
      <c r="B233" s="5" t="str">
        <f t="shared" si="19"/>
        <v>24</v>
      </c>
      <c r="C233" s="5" t="s">
        <v>23</v>
      </c>
    </row>
    <row r="234" spans="1:3" ht="16.5" customHeight="1">
      <c r="A234" s="5" t="str">
        <f>"229241822"</f>
        <v>229241822</v>
      </c>
      <c r="B234" s="5" t="str">
        <f t="shared" si="19"/>
        <v>24</v>
      </c>
      <c r="C234" s="5" t="s">
        <v>23</v>
      </c>
    </row>
    <row r="235" spans="1:3" ht="16.5" customHeight="1">
      <c r="A235" s="5" t="str">
        <f>"229241417"</f>
        <v>229241417</v>
      </c>
      <c r="B235" s="5" t="str">
        <f t="shared" si="19"/>
        <v>24</v>
      </c>
      <c r="C235" s="5" t="s">
        <v>23</v>
      </c>
    </row>
    <row r="236" spans="1:3" ht="16.5" customHeight="1">
      <c r="A236" s="5" t="str">
        <f>"229241501"</f>
        <v>229241501</v>
      </c>
      <c r="B236" s="5" t="str">
        <f t="shared" si="19"/>
        <v>24</v>
      </c>
      <c r="C236" s="5" t="s">
        <v>23</v>
      </c>
    </row>
  </sheetData>
  <sheetProtection/>
  <mergeCells count="1">
    <mergeCell ref="A1:C1"/>
  </mergeCells>
  <printOptions/>
  <pageMargins left="0.700694444444445" right="0.700694444444445" top="0.751388888888889" bottom="0.751388888888889" header="0.298611111111111" footer="0.2986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文雨</cp:lastModifiedBy>
  <dcterms:created xsi:type="dcterms:W3CDTF">2022-09-27T07:43:00Z</dcterms:created>
  <dcterms:modified xsi:type="dcterms:W3CDTF">2022-09-28T06:06:02Z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B8F5B49D792A4925BC2C9DBA19D4BCB7</vt:lpwstr>
  </property>
  <property fmtid="{D5CDD505-2E9C-101B-9397-08002B2CF9AE}" pid="4" name="KSOProductBuildV">
    <vt:lpwstr>2052-11.8.2.11019</vt:lpwstr>
  </property>
</Properties>
</file>